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ortation\Programs\Transit\Transit Coordinating Committee (TCC)\5310\"/>
    </mc:Choice>
  </mc:AlternateContent>
  <xr:revisionPtr revIDLastSave="0" documentId="13_ncr:1_{973191C0-81E9-4FF0-B394-4F5F590D7051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33" i="1" l="1"/>
  <c r="E33" i="1" s="1"/>
  <c r="B31" i="1"/>
  <c r="C31" i="1"/>
  <c r="A31" i="1"/>
  <c r="D28" i="1" s="1"/>
  <c r="E28" i="1" s="1"/>
  <c r="C24" i="1"/>
  <c r="A44" i="1"/>
  <c r="B44" i="1"/>
  <c r="C44" i="1"/>
  <c r="A26" i="1"/>
  <c r="D23" i="1" l="1"/>
  <c r="E23" i="1" s="1"/>
  <c r="B19" i="1"/>
  <c r="C19" i="1"/>
  <c r="A19" i="1"/>
  <c r="D18" i="1" s="1"/>
  <c r="E18" i="1" s="1"/>
  <c r="B16" i="1"/>
  <c r="C16" i="1"/>
  <c r="A16" i="1"/>
  <c r="D13" i="1" s="1"/>
  <c r="E13" i="1" s="1"/>
  <c r="B11" i="1"/>
  <c r="C11" i="1"/>
  <c r="A11" i="1"/>
  <c r="D3" i="1"/>
  <c r="E3" i="1" s="1"/>
  <c r="D8" i="1" l="1"/>
  <c r="E8" i="1" s="1"/>
  <c r="E38" i="1" s="1"/>
  <c r="D38" i="1" s="1"/>
</calcChain>
</file>

<file path=xl/sharedStrings.xml><?xml version="1.0" encoding="utf-8"?>
<sst xmlns="http://schemas.openxmlformats.org/spreadsheetml/2006/main" count="35" uniqueCount="31">
  <si>
    <r>
      <rPr>
        <b/>
        <sz val="12"/>
        <rFont val="Times New Roman"/>
        <family val="1"/>
      </rPr>
      <t>Performance Metric One: Program Expense Percentage</t>
    </r>
  </si>
  <si>
    <r>
      <rPr>
        <sz val="12"/>
        <rFont val="Times New Roman"/>
        <family val="1"/>
      </rPr>
      <t>Raw Score</t>
    </r>
  </si>
  <si>
    <r>
      <rPr>
        <sz val="12"/>
        <rFont val="Times New Roman"/>
        <family val="1"/>
      </rPr>
      <t>Part IX line 25B</t>
    </r>
  </si>
  <si>
    <r>
      <rPr>
        <sz val="12"/>
        <rFont val="Times New Roman"/>
        <family val="1"/>
      </rPr>
      <t>Part IX line 25A</t>
    </r>
  </si>
  <si>
    <r>
      <rPr>
        <b/>
        <sz val="12"/>
        <rFont val="Times New Roman"/>
        <family val="1"/>
      </rPr>
      <t>Performance Metric Two: Administrative Expense Percentage</t>
    </r>
  </si>
  <si>
    <r>
      <rPr>
        <sz val="12"/>
        <rFont val="Times New Roman"/>
        <family val="1"/>
      </rPr>
      <t>Part IX line 25C</t>
    </r>
  </si>
  <si>
    <r>
      <rPr>
        <b/>
        <sz val="12"/>
        <rFont val="Times New Roman"/>
        <family val="1"/>
      </rPr>
      <t>Performance Metric Three: Fundraising Expense Percentage</t>
    </r>
  </si>
  <si>
    <r>
      <rPr>
        <sz val="12"/>
        <rFont val="Times New Roman"/>
        <family val="1"/>
      </rPr>
      <t>Part IX line 25D</t>
    </r>
  </si>
  <si>
    <r>
      <rPr>
        <b/>
        <sz val="12"/>
        <rFont val="Times New Roman"/>
        <family val="1"/>
      </rPr>
      <t>Performance Metric Four: Fundraising Efficiency</t>
    </r>
  </si>
  <si>
    <r>
      <rPr>
        <sz val="12"/>
        <rFont val="Times New Roman"/>
        <family val="1"/>
      </rPr>
      <t>Part VIII line 1h</t>
    </r>
  </si>
  <si>
    <r>
      <rPr>
        <b/>
        <sz val="12"/>
        <rFont val="Times New Roman"/>
        <family val="1"/>
      </rPr>
      <t>Performance Metric Five: Program Expense Growth</t>
    </r>
  </si>
  <si>
    <r>
      <rPr>
        <sz val="12"/>
        <rFont val="Times New Roman"/>
        <family val="1"/>
      </rPr>
      <t>(Part IX line 25B) in the most recent year of the interval</t>
    </r>
  </si>
  <si>
    <r>
      <rPr>
        <sz val="12"/>
        <rFont val="Times New Roman"/>
        <family val="1"/>
      </rPr>
      <t>(Part IX line 25B) in the oldest year of the interval</t>
    </r>
  </si>
  <si>
    <r>
      <rPr>
        <b/>
        <sz val="12"/>
        <rFont val="Times New Roman"/>
        <family val="1"/>
      </rPr>
      <t>Performance Metric Six: Working Capital Ratio</t>
    </r>
  </si>
  <si>
    <r>
      <rPr>
        <sz val="12"/>
        <rFont val="Times New Roman"/>
        <family val="1"/>
      </rPr>
      <t>Part X line 27B + Part X line 28B</t>
    </r>
  </si>
  <si>
    <r>
      <rPr>
        <b/>
        <sz val="12"/>
        <rFont val="Times New Roman"/>
        <family val="1"/>
      </rPr>
      <t>Performance Metric Seven: Liabilities to Assets Ratio</t>
    </r>
  </si>
  <si>
    <r>
      <rPr>
        <sz val="12"/>
        <rFont val="Times New Roman"/>
        <family val="1"/>
      </rPr>
      <t>Part X line 26B</t>
    </r>
  </si>
  <si>
    <r>
      <rPr>
        <sz val="12"/>
        <rFont val="Times New Roman"/>
        <family val="1"/>
      </rPr>
      <t>Part X  line 16B</t>
    </r>
  </si>
  <si>
    <r>
      <rPr>
        <sz val="12"/>
        <rFont val="Times New Roman"/>
        <family val="1"/>
      </rPr>
      <t>Financial Health Score</t>
    </r>
  </si>
  <si>
    <r>
      <rPr>
        <sz val="12"/>
        <rFont val="Times New Roman"/>
        <family val="1"/>
      </rPr>
      <t>Rating</t>
    </r>
  </si>
  <si>
    <r>
      <rPr>
        <b/>
        <sz val="12"/>
        <rFont val="Times New Roman"/>
        <family val="1"/>
      </rPr>
      <t>CEO Pay compared to revenue</t>
    </r>
  </si>
  <si>
    <r>
      <rPr>
        <sz val="12"/>
        <rFont val="Times New Roman"/>
        <family val="1"/>
      </rPr>
      <t>Schedule J: Part II Column E</t>
    </r>
  </si>
  <si>
    <r>
      <rPr>
        <sz val="12"/>
        <rFont val="Times New Roman"/>
        <family val="1"/>
      </rPr>
      <t>Part VIII  line 12A</t>
    </r>
  </si>
  <si>
    <r>
      <rPr>
        <sz val="12"/>
        <rFont val="Times New Roman"/>
        <family val="1"/>
      </rPr>
      <t>Percentage of Pay</t>
    </r>
  </si>
  <si>
    <t>Converted Score</t>
  </si>
  <si>
    <r>
      <rPr>
        <sz val="12"/>
        <rFont val="Times New Roman"/>
        <family val="1"/>
      </rPr>
      <t xml:space="preserve">Seven (7) Converted
</t>
    </r>
    <r>
      <rPr>
        <sz val="12"/>
        <rFont val="Times New Roman"/>
        <family val="1"/>
      </rPr>
      <t>Scores + 30</t>
    </r>
  </si>
  <si>
    <r>
      <rPr>
        <sz val="12"/>
        <rFont val="Wingdings"/>
      </rPr>
      <t>



</t>
    </r>
    <r>
      <rPr>
        <sz val="12"/>
        <rFont val="Times New Roman"/>
        <family val="1"/>
      </rPr>
      <t xml:space="preserve"> Stars 
Donor Advisory</t>
    </r>
  </si>
  <si>
    <r>
      <rPr>
        <sz val="12"/>
        <rFont val="Times New Roman"/>
        <family val="1"/>
      </rPr>
      <t xml:space="preserve">≥ 90
</t>
    </r>
    <r>
      <rPr>
        <sz val="12"/>
        <rFont val="Times New Roman"/>
        <family val="1"/>
      </rPr>
      <t xml:space="preserve">80 – 90
</t>
    </r>
    <r>
      <rPr>
        <sz val="12"/>
        <rFont val="Times New Roman"/>
        <family val="1"/>
      </rPr>
      <t xml:space="preserve">70 – 80
</t>
    </r>
    <r>
      <rPr>
        <sz val="12"/>
        <rFont val="Times New Roman"/>
        <family val="1"/>
      </rPr>
      <t xml:space="preserve">55 – 70
</t>
    </r>
    <r>
      <rPr>
        <sz val="12"/>
        <rFont val="Times New Roman"/>
        <family val="1"/>
      </rPr>
      <t xml:space="preserve">&lt; 55
</t>
    </r>
    <r>
      <rPr>
        <sz val="12"/>
        <rFont val="Times New Roman"/>
        <family val="1"/>
      </rPr>
      <t>N/A</t>
    </r>
  </si>
  <si>
    <r>
      <t>2</t>
    </r>
    <r>
      <rPr>
        <vertAlign val="superscript"/>
        <sz val="12"/>
        <color rgb="FF000000"/>
        <rFont val="Times New Roman"/>
        <family val="1"/>
      </rPr>
      <t>nd</t>
    </r>
    <r>
      <rPr>
        <sz val="12"/>
        <color rgb="FF000000"/>
        <rFont val="Times New Roman"/>
        <family val="2"/>
      </rPr>
      <t xml:space="preserve"> of Last Three Years 990s</t>
    </r>
  </si>
  <si>
    <r>
      <t>1</t>
    </r>
    <r>
      <rPr>
        <vertAlign val="superscript"/>
        <sz val="12"/>
        <color rgb="FF000000"/>
        <rFont val="Times New Roman"/>
        <family val="1"/>
      </rPr>
      <t>st</t>
    </r>
    <r>
      <rPr>
        <sz val="12"/>
        <color rgb="FF000000"/>
        <rFont val="Times New Roman"/>
        <family val="2"/>
      </rPr>
      <t xml:space="preserve"> of Last Three Years 990s</t>
    </r>
  </si>
  <si>
    <r>
      <t>3</t>
    </r>
    <r>
      <rPr>
        <vertAlign val="superscript"/>
        <sz val="12"/>
        <color rgb="FF000000"/>
        <rFont val="Times New Roman"/>
        <family val="1"/>
      </rPr>
      <t>rd</t>
    </r>
    <r>
      <rPr>
        <sz val="12"/>
        <color rgb="FF000000"/>
        <rFont val="Times New Roman"/>
        <family val="1"/>
      </rPr>
      <t xml:space="preserve"> of Last Three Years 990s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</si>
</sst>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#0;###0"/>
    <numFmt numFmtId="165" formatCode="###0.00;###0.00"/>
    <numFmt numFmtId="166" formatCode="_(&quot;$&quot;* #,##0_);_(&quot;$&quot;* \(#,##0\);_(&quot;$&quot;* &quot;-&quot;??_);_(@_)"/>
    <numFmt numFmtId="167" formatCode="0.0"/>
  </numFmts>
  <fonts count="18">
    <font>
      <sz val="10"/>
      <color rgb="FF000000"/>
      <name val="Times New Roman"/>
      <charset val="204"/>
    </font>
    <font>
      <sz val="12"/>
      <color rgb="FF000000"/>
      <name val="Times New Roman"/>
      <family val="2"/>
    </font>
    <font>
      <b/>
      <sz val="12"/>
      <name val="Times New Roman"/>
    </font>
    <font>
      <sz val="12"/>
      <name val="Times New Roman"/>
    </font>
    <font>
      <sz val="36"/>
      <name val="Arial"/>
    </font>
    <font>
      <sz val="39"/>
      <color rgb="FF000000"/>
      <name val="Arial"/>
      <family val="2"/>
    </font>
    <font>
      <sz val="8"/>
      <name val="Arial"/>
    </font>
    <font>
      <sz val="39"/>
      <name val="Arial"/>
    </font>
    <font>
      <sz val="4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Wingdings"/>
    </font>
    <font>
      <sz val="10"/>
      <color rgb="FF000000"/>
      <name val="Times New Roman"/>
      <charset val="204"/>
    </font>
    <font>
      <sz val="39"/>
      <color rgb="FF000000"/>
      <name val="Times New Roman"/>
      <family val="1"/>
    </font>
    <font>
      <sz val="28"/>
      <name val="Wingdings"/>
      <charset val="2"/>
    </font>
    <font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C000"/>
      </patternFill>
    </fill>
    <fill>
      <patternFill patternType="solid">
        <fgColor rgb="FFFCE9D9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9">
    <xf numFmtId="0" fontId="0" fillId="0" borderId="0" xfId="0" applyFill="1" applyBorder="1" applyAlignment="1">
      <alignment horizontal="left" vertical="top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166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10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10" fontId="6" fillId="0" borderId="4" xfId="2" applyNumberFormat="1" applyFont="1" applyFill="1" applyBorder="1" applyAlignment="1" applyProtection="1">
      <alignment horizontal="center" vertical="center" wrapText="1"/>
      <protection hidden="1"/>
    </xf>
    <xf numFmtId="166" fontId="6" fillId="5" borderId="1" xfId="1" applyNumberFormat="1" applyFont="1" applyFill="1" applyBorder="1" applyAlignment="1" applyProtection="1">
      <alignment horizontal="left" vertical="center" wrapText="1"/>
      <protection locked="0" hidden="1"/>
    </xf>
    <xf numFmtId="166" fontId="6" fillId="5" borderId="4" xfId="1" applyNumberFormat="1" applyFont="1" applyFill="1" applyBorder="1" applyAlignment="1" applyProtection="1">
      <alignment horizontal="left" vertical="center" wrapText="1"/>
      <protection locked="0" hidden="1"/>
    </xf>
    <xf numFmtId="166" fontId="6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166" fontId="6" fillId="5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0" fontId="2" fillId="0" borderId="6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left" vertical="center" wrapText="1"/>
      <protection hidden="1"/>
    </xf>
    <xf numFmtId="0" fontId="14" fillId="6" borderId="7" xfId="0" applyFont="1" applyFill="1" applyBorder="1" applyAlignment="1" applyProtection="1">
      <alignment horizontal="center" vertical="center" wrapText="1"/>
      <protection hidden="1"/>
    </xf>
    <xf numFmtId="0" fontId="14" fillId="6" borderId="8" xfId="0" applyFont="1" applyFill="1" applyBorder="1" applyAlignment="1" applyProtection="1">
      <alignment horizontal="center" vertical="center" wrapText="1"/>
      <protection hidden="1"/>
    </xf>
    <xf numFmtId="1" fontId="13" fillId="6" borderId="7" xfId="0" applyNumberFormat="1" applyFont="1" applyFill="1" applyBorder="1" applyAlignment="1" applyProtection="1">
      <alignment horizontal="center" vertical="center" wrapText="1"/>
      <protection hidden="1"/>
    </xf>
    <xf numFmtId="1" fontId="13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0" fillId="4" borderId="11" xfId="0" applyFill="1" applyBorder="1" applyAlignment="1" applyProtection="1">
      <alignment horizontal="center" vertical="center" wrapText="1"/>
      <protection hidden="1"/>
    </xf>
    <xf numFmtId="10" fontId="8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8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8" fillId="0" borderId="9" xfId="2" applyNumberFormat="1" applyFont="1" applyFill="1" applyBorder="1" applyAlignment="1" applyProtection="1">
      <alignment horizontal="left" vertical="center" wrapText="1"/>
      <protection hidden="1"/>
    </xf>
    <xf numFmtId="167" fontId="13" fillId="0" borderId="7" xfId="0" applyNumberFormat="1" applyFont="1" applyFill="1" applyBorder="1" applyAlignment="1" applyProtection="1">
      <alignment horizontal="left" vertical="center" wrapText="1"/>
      <protection hidden="1"/>
    </xf>
    <xf numFmtId="167" fontId="13" fillId="0" borderId="8" xfId="0" applyNumberFormat="1" applyFont="1" applyFill="1" applyBorder="1" applyAlignment="1" applyProtection="1">
      <alignment horizontal="left" vertical="center" wrapText="1"/>
      <protection hidden="1"/>
    </xf>
    <xf numFmtId="167" fontId="13" fillId="0" borderId="9" xfId="0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Fill="1" applyBorder="1" applyAlignment="1" applyProtection="1">
      <alignment horizontal="left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hidden="1"/>
    </xf>
    <xf numFmtId="0" fontId="3" fillId="0" borderId="6" xfId="0" applyFont="1" applyFill="1" applyBorder="1" applyAlignment="1" applyProtection="1">
      <alignment horizontal="left" vertical="center" wrapText="1"/>
      <protection hidden="1"/>
    </xf>
    <xf numFmtId="165" fontId="5" fillId="0" borderId="7" xfId="0" applyNumberFormat="1" applyFont="1" applyFill="1" applyBorder="1" applyAlignment="1" applyProtection="1">
      <alignment horizontal="left" vertical="center" wrapText="1"/>
      <protection hidden="1"/>
    </xf>
    <xf numFmtId="165" fontId="5" fillId="0" borderId="8" xfId="0" applyNumberFormat="1" applyFont="1" applyFill="1" applyBorder="1" applyAlignment="1" applyProtection="1">
      <alignment horizontal="left" vertical="center" wrapText="1"/>
      <protection hidden="1"/>
    </xf>
    <xf numFmtId="165" fontId="5" fillId="0" borderId="9" xfId="0" applyNumberFormat="1" applyFont="1" applyFill="1" applyBorder="1" applyAlignment="1" applyProtection="1">
      <alignment horizontal="left" vertical="center" wrapText="1"/>
      <protection hidden="1"/>
    </xf>
    <xf numFmtId="10" fontId="13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13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13" fillId="0" borderId="9" xfId="2" applyNumberFormat="1" applyFont="1" applyFill="1" applyBorder="1" applyAlignment="1" applyProtection="1">
      <alignment horizontal="left" vertical="center" wrapText="1"/>
      <protection hidden="1"/>
    </xf>
    <xf numFmtId="44" fontId="7" fillId="0" borderId="7" xfId="1" applyFont="1" applyFill="1" applyBorder="1" applyAlignment="1" applyProtection="1">
      <alignment horizontal="left" vertical="center" wrapText="1"/>
      <protection hidden="1"/>
    </xf>
    <xf numFmtId="44" fontId="7" fillId="0" borderId="8" xfId="1" applyFont="1" applyFill="1" applyBorder="1" applyAlignment="1" applyProtection="1">
      <alignment horizontal="left" vertical="center" wrapText="1"/>
      <protection hidden="1"/>
    </xf>
    <xf numFmtId="44" fontId="7" fillId="0" borderId="9" xfId="1" applyFont="1" applyFill="1" applyBorder="1" applyAlignment="1" applyProtection="1">
      <alignment horizontal="left" vertical="center" wrapText="1"/>
      <protection hidden="1"/>
    </xf>
    <xf numFmtId="10" fontId="7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7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7" fillId="0" borderId="9" xfId="2" applyNumberFormat="1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center"/>
      <protection hidden="1"/>
    </xf>
    <xf numFmtId="0" fontId="0" fillId="0" borderId="3" xfId="0" applyFill="1" applyBorder="1" applyAlignment="1" applyProtection="1">
      <alignment horizontal="left" vertical="center"/>
      <protection hidden="1"/>
    </xf>
    <xf numFmtId="10" fontId="4" fillId="0" borderId="7" xfId="2" applyNumberFormat="1" applyFont="1" applyFill="1" applyBorder="1" applyAlignment="1" applyProtection="1">
      <alignment horizontal="left" vertical="center" wrapText="1"/>
      <protection hidden="1"/>
    </xf>
    <xf numFmtId="10" fontId="4" fillId="0" borderId="8" xfId="2" applyNumberFormat="1" applyFont="1" applyFill="1" applyBorder="1" applyAlignment="1" applyProtection="1">
      <alignment horizontal="left" vertical="center" wrapText="1"/>
      <protection hidden="1"/>
    </xf>
    <xf numFmtId="10" fontId="4" fillId="0" borderId="9" xfId="2" applyNumberFormat="1" applyFont="1" applyFill="1" applyBorder="1" applyAlignment="1" applyProtection="1">
      <alignment horizontal="left" vertical="center" wrapText="1"/>
      <protection hidden="1"/>
    </xf>
    <xf numFmtId="10" fontId="4" fillId="0" borderId="11" xfId="2" applyNumberFormat="1" applyFont="1" applyFill="1" applyBorder="1" applyAlignment="1" applyProtection="1">
      <alignment horizontal="left" vertical="center" wrapText="1"/>
      <protection hidden="1"/>
    </xf>
    <xf numFmtId="167" fontId="5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166" fontId="17" fillId="5" borderId="1" xfId="1" applyNumberFormat="1" applyFont="1" applyFill="1" applyBorder="1" applyAlignment="1" applyProtection="1">
      <alignment horizontal="left" vertical="center" wrapText="1"/>
      <protection locked="0"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pane ySplit="1" topLeftCell="A2" activePane="bottomLeft" state="frozen"/>
      <selection pane="bottomLeft" activeCell="A4" sqref="A4"/>
    </sheetView>
  </sheetViews>
  <sheetFormatPr defaultRowHeight="12.75"/>
  <cols>
    <col min="1" max="1" width="31.1640625" style="4" bestFit="1" customWidth="1"/>
    <col min="2" max="2" width="31.6640625" style="4" bestFit="1" customWidth="1"/>
    <col min="3" max="3" width="31.33203125" style="4" bestFit="1" customWidth="1"/>
    <col min="4" max="4" width="33.6640625" style="4" bestFit="1" customWidth="1"/>
    <col min="5" max="5" width="33.6640625" style="4" customWidth="1"/>
    <col min="6" max="16384" width="9.33203125" style="4"/>
  </cols>
  <sheetData>
    <row r="1" spans="1:5" ht="34.5">
      <c r="A1" s="1" t="s">
        <v>29</v>
      </c>
      <c r="B1" s="1" t="s">
        <v>28</v>
      </c>
      <c r="C1" s="67" t="s">
        <v>30</v>
      </c>
      <c r="D1" s="2" t="s">
        <v>1</v>
      </c>
      <c r="E1" s="3" t="s">
        <v>24</v>
      </c>
    </row>
    <row r="2" spans="1:5" ht="14.1" customHeight="1">
      <c r="A2" s="21" t="s">
        <v>0</v>
      </c>
      <c r="B2" s="22"/>
      <c r="C2" s="23"/>
    </row>
    <row r="3" spans="1:5" ht="14.1" customHeight="1">
      <c r="A3" s="24" t="s">
        <v>2</v>
      </c>
      <c r="B3" s="25"/>
      <c r="C3" s="25"/>
      <c r="D3" s="65" t="e">
        <f>AVERAGE(A4:C4)/AVERAGE(A6:C6)</f>
        <v>#DIV/0!</v>
      </c>
      <c r="E3" s="66" t="e">
        <f>IF(D3&gt;=0.85,10,10*(D3-0.5)/0.35)</f>
        <v>#DIV/0!</v>
      </c>
    </row>
    <row r="4" spans="1:5" ht="14.1" customHeight="1">
      <c r="A4" s="14"/>
      <c r="B4" s="68"/>
      <c r="C4" s="15"/>
      <c r="D4" s="65"/>
      <c r="E4" s="66"/>
    </row>
    <row r="5" spans="1:5" ht="14.1" customHeight="1">
      <c r="A5" s="24" t="s">
        <v>3</v>
      </c>
      <c r="B5" s="25"/>
      <c r="C5" s="25"/>
      <c r="D5" s="65"/>
      <c r="E5" s="66"/>
    </row>
    <row r="6" spans="1:5" ht="14.1" customHeight="1">
      <c r="A6" s="14"/>
      <c r="B6" s="14"/>
      <c r="C6" s="15"/>
      <c r="D6" s="65"/>
      <c r="E6" s="66"/>
    </row>
    <row r="7" spans="1:5" ht="14.1" customHeight="1">
      <c r="A7" s="21" t="s">
        <v>4</v>
      </c>
      <c r="B7" s="22"/>
      <c r="C7" s="23"/>
      <c r="D7" s="60"/>
      <c r="E7" s="61"/>
    </row>
    <row r="8" spans="1:5" ht="14.1" customHeight="1">
      <c r="A8" s="24" t="s">
        <v>5</v>
      </c>
      <c r="B8" s="25"/>
      <c r="C8" s="26"/>
      <c r="D8" s="62" t="e">
        <f>AVERAGE(A9:C9)/AVERAGE(A11:C11)</f>
        <v>#DIV/0!</v>
      </c>
      <c r="E8" s="40" t="e">
        <f>IF(D8&lt;=0.15,10,IF(D8&lt;=0.2,7.5,IF(D8&lt;=0.25,5,IF(D8&lt;=0.3,2.5,0))))</f>
        <v>#DIV/0!</v>
      </c>
    </row>
    <row r="9" spans="1:5" ht="14.1" customHeight="1">
      <c r="A9" s="14"/>
      <c r="B9" s="14"/>
      <c r="C9" s="14"/>
      <c r="D9" s="63"/>
      <c r="E9" s="41"/>
    </row>
    <row r="10" spans="1:5" ht="14.1" customHeight="1">
      <c r="A10" s="24" t="s">
        <v>3</v>
      </c>
      <c r="B10" s="25"/>
      <c r="C10" s="26"/>
      <c r="D10" s="63"/>
      <c r="E10" s="41"/>
    </row>
    <row r="11" spans="1:5" ht="14.1" customHeight="1">
      <c r="A11" s="5">
        <f>A6</f>
        <v>0</v>
      </c>
      <c r="B11" s="5">
        <f t="shared" ref="B11:C11" si="0">B6</f>
        <v>0</v>
      </c>
      <c r="C11" s="5">
        <f t="shared" si="0"/>
        <v>0</v>
      </c>
      <c r="D11" s="64"/>
      <c r="E11" s="42"/>
    </row>
    <row r="12" spans="1:5" ht="14.1" customHeight="1">
      <c r="A12" s="21" t="s">
        <v>6</v>
      </c>
      <c r="B12" s="22"/>
      <c r="C12" s="23"/>
      <c r="D12" s="43"/>
      <c r="E12" s="44"/>
    </row>
    <row r="13" spans="1:5" ht="14.1" customHeight="1">
      <c r="A13" s="24" t="s">
        <v>7</v>
      </c>
      <c r="B13" s="25"/>
      <c r="C13" s="26"/>
      <c r="D13" s="57" t="e">
        <f>AVERAGE(A14:C14)/AVERAGE(A16:C16)</f>
        <v>#DIV/0!</v>
      </c>
      <c r="E13" s="40" t="e">
        <f>IF(D13&lt;=0.1,10,IF(D13&lt;=0.15,7.5,IF(D13&lt;=0.2,5,IF(D13&lt;=0.25,2.5,0))))</f>
        <v>#DIV/0!</v>
      </c>
    </row>
    <row r="14" spans="1:5" ht="14.1" customHeight="1">
      <c r="A14" s="16"/>
      <c r="B14" s="16"/>
      <c r="C14" s="16"/>
      <c r="D14" s="58"/>
      <c r="E14" s="41"/>
    </row>
    <row r="15" spans="1:5" ht="14.1" customHeight="1">
      <c r="A15" s="24" t="s">
        <v>3</v>
      </c>
      <c r="B15" s="25"/>
      <c r="C15" s="26"/>
      <c r="D15" s="58"/>
      <c r="E15" s="41"/>
    </row>
    <row r="16" spans="1:5" ht="14.1" customHeight="1">
      <c r="A16" s="5">
        <f>A6</f>
        <v>0</v>
      </c>
      <c r="B16" s="5">
        <f t="shared" ref="B16:C16" si="1">B6</f>
        <v>0</v>
      </c>
      <c r="C16" s="5">
        <f t="shared" si="1"/>
        <v>0</v>
      </c>
      <c r="D16" s="59"/>
      <c r="E16" s="42"/>
    </row>
    <row r="17" spans="1:5" ht="14.1" customHeight="1">
      <c r="A17" s="21" t="s">
        <v>8</v>
      </c>
      <c r="B17" s="22"/>
      <c r="C17" s="23"/>
      <c r="D17" s="43"/>
      <c r="E17" s="44"/>
    </row>
    <row r="18" spans="1:5" ht="14.1" customHeight="1">
      <c r="A18" s="24" t="s">
        <v>7</v>
      </c>
      <c r="B18" s="25"/>
      <c r="C18" s="26"/>
      <c r="D18" s="54" t="e">
        <f>AVERAGE(A19:C19)/AVERAGE(A21:C21)</f>
        <v>#DIV/0!</v>
      </c>
      <c r="E18" s="40" t="e">
        <f>IF(D18&lt;=0.1,10,IF(D18&lt;=0.2,7.5,IF(D18&lt;=0.35,5,IF(D18&lt;=0.5,2.5,0))))</f>
        <v>#DIV/0!</v>
      </c>
    </row>
    <row r="19" spans="1:5" ht="14.1" customHeight="1">
      <c r="A19" s="6">
        <f>A14</f>
        <v>0</v>
      </c>
      <c r="B19" s="6">
        <f t="shared" ref="B19:C19" si="2">B14</f>
        <v>0</v>
      </c>
      <c r="C19" s="6">
        <f t="shared" si="2"/>
        <v>0</v>
      </c>
      <c r="D19" s="55"/>
      <c r="E19" s="41"/>
    </row>
    <row r="20" spans="1:5" ht="14.1" customHeight="1">
      <c r="A20" s="24" t="s">
        <v>9</v>
      </c>
      <c r="B20" s="25"/>
      <c r="C20" s="26"/>
      <c r="D20" s="55"/>
      <c r="E20" s="41"/>
    </row>
    <row r="21" spans="1:5" ht="14.1" customHeight="1">
      <c r="A21" s="16"/>
      <c r="B21" s="16"/>
      <c r="C21" s="14"/>
      <c r="D21" s="56"/>
      <c r="E21" s="42"/>
    </row>
    <row r="22" spans="1:5" ht="14.1" customHeight="1">
      <c r="A22" s="21" t="s">
        <v>10</v>
      </c>
      <c r="B22" s="22"/>
      <c r="C22" s="23"/>
      <c r="D22" s="43"/>
      <c r="E22" s="44"/>
    </row>
    <row r="23" spans="1:5" ht="14.1" customHeight="1">
      <c r="A23" s="45" t="s">
        <v>11</v>
      </c>
      <c r="B23" s="46"/>
      <c r="C23" s="47"/>
      <c r="D23" s="51" t="e">
        <f>((C24/A26)^(1/3))-1</f>
        <v>#DIV/0!</v>
      </c>
      <c r="E23" s="40" t="e">
        <f>IF(D23*100&lt;=0,0,IF(D23*100&gt;=10,10,D23*100))</f>
        <v>#DIV/0!</v>
      </c>
    </row>
    <row r="24" spans="1:5" ht="14.1" customHeight="1">
      <c r="A24" s="7"/>
      <c r="B24" s="7"/>
      <c r="C24" s="5">
        <f>C4</f>
        <v>0</v>
      </c>
      <c r="D24" s="52"/>
      <c r="E24" s="41"/>
    </row>
    <row r="25" spans="1:5" ht="14.1" customHeight="1">
      <c r="A25" s="45" t="s">
        <v>12</v>
      </c>
      <c r="B25" s="46"/>
      <c r="C25" s="47"/>
      <c r="D25" s="52"/>
      <c r="E25" s="41"/>
    </row>
    <row r="26" spans="1:5" ht="14.1" customHeight="1">
      <c r="A26" s="5">
        <f>A4</f>
        <v>0</v>
      </c>
      <c r="B26" s="7"/>
      <c r="C26" s="7"/>
      <c r="D26" s="53"/>
      <c r="E26" s="42"/>
    </row>
    <row r="27" spans="1:5" ht="14.1" customHeight="1">
      <c r="A27" s="21" t="s">
        <v>13</v>
      </c>
      <c r="B27" s="22"/>
      <c r="C27" s="23"/>
      <c r="D27" s="43"/>
      <c r="E27" s="44"/>
    </row>
    <row r="28" spans="1:5" ht="14.1" customHeight="1">
      <c r="A28" s="45" t="s">
        <v>14</v>
      </c>
      <c r="B28" s="46"/>
      <c r="C28" s="47"/>
      <c r="D28" s="48" t="e">
        <f>C29/AVERAGE(A31:C31)</f>
        <v>#DIV/0!</v>
      </c>
      <c r="E28" s="40" t="e">
        <f>IF(D28&lt;=0,0,IF(D28&lt;=0.25,2.5,IF(D28&lt;=0.5,5,IF(D28&lt;=1,7.5,10))))</f>
        <v>#DIV/0!</v>
      </c>
    </row>
    <row r="29" spans="1:5" ht="14.1" customHeight="1">
      <c r="A29" s="7"/>
      <c r="B29" s="7"/>
      <c r="C29" s="14"/>
      <c r="D29" s="49"/>
      <c r="E29" s="41"/>
    </row>
    <row r="30" spans="1:5" ht="14.1" customHeight="1">
      <c r="A30" s="24" t="s">
        <v>3</v>
      </c>
      <c r="B30" s="25"/>
      <c r="C30" s="26"/>
      <c r="D30" s="49"/>
      <c r="E30" s="41"/>
    </row>
    <row r="31" spans="1:5" ht="14.1" customHeight="1">
      <c r="A31" s="5">
        <f>A6</f>
        <v>0</v>
      </c>
      <c r="B31" s="5">
        <f t="shared" ref="B31:C31" si="3">B6</f>
        <v>0</v>
      </c>
      <c r="C31" s="5">
        <f t="shared" si="3"/>
        <v>0</v>
      </c>
      <c r="D31" s="50"/>
      <c r="E31" s="42"/>
    </row>
    <row r="32" spans="1:5" ht="14.1" customHeight="1">
      <c r="A32" s="21" t="s">
        <v>15</v>
      </c>
      <c r="B32" s="22"/>
      <c r="C32" s="23"/>
      <c r="D32" s="8"/>
      <c r="E32" s="9"/>
    </row>
    <row r="33" spans="1:5" ht="14.1" customHeight="1">
      <c r="A33" s="24" t="s">
        <v>16</v>
      </c>
      <c r="B33" s="25"/>
      <c r="C33" s="26"/>
      <c r="D33" s="37" t="e">
        <f>C34/C36</f>
        <v>#DIV/0!</v>
      </c>
      <c r="E33" s="40" t="e">
        <f>IF(D33&lt;=0.05,10,IF(D33&lt;=0.2,7.5,IF(D33&lt;=0.4,5,IF(D33&lt;=0.999,2.5,0))))</f>
        <v>#DIV/0!</v>
      </c>
    </row>
    <row r="34" spans="1:5" ht="14.1" customHeight="1">
      <c r="A34" s="7"/>
      <c r="B34" s="7"/>
      <c r="C34" s="16"/>
      <c r="D34" s="38"/>
      <c r="E34" s="41"/>
    </row>
    <row r="35" spans="1:5" ht="14.1" customHeight="1">
      <c r="A35" s="24" t="s">
        <v>17</v>
      </c>
      <c r="B35" s="25"/>
      <c r="C35" s="26"/>
      <c r="D35" s="38"/>
      <c r="E35" s="41"/>
    </row>
    <row r="36" spans="1:5" ht="14.1" customHeight="1">
      <c r="A36" s="7"/>
      <c r="B36" s="7"/>
      <c r="C36" s="16"/>
      <c r="D36" s="39"/>
      <c r="E36" s="42"/>
    </row>
    <row r="37" spans="1:5" ht="31.5">
      <c r="A37" s="18" t="s">
        <v>18</v>
      </c>
      <c r="B37" s="19"/>
      <c r="C37" s="20"/>
      <c r="D37" s="10" t="s">
        <v>19</v>
      </c>
      <c r="E37" s="11" t="s">
        <v>25</v>
      </c>
    </row>
    <row r="38" spans="1:5" ht="14.1" customHeight="1">
      <c r="A38" s="21" t="s">
        <v>20</v>
      </c>
      <c r="B38" s="22"/>
      <c r="C38" s="23"/>
      <c r="D38" s="31" t="e">
        <f>IF(E38&lt;=55," Stars",IF(E38&lt;=70,"",IF(E38&lt;=80,"",IF(E38&lt;=90,"",""))))</f>
        <v>#DIV/0!</v>
      </c>
      <c r="E38" s="33" t="e">
        <f>SUM(E3,E8,E13,E18,E23,E28,E33)+30</f>
        <v>#DIV/0!</v>
      </c>
    </row>
    <row r="39" spans="1:5" ht="14.1" customHeight="1">
      <c r="A39" s="24" t="s">
        <v>21</v>
      </c>
      <c r="B39" s="25"/>
      <c r="C39" s="26"/>
      <c r="D39" s="32"/>
      <c r="E39" s="34"/>
    </row>
    <row r="40" spans="1:5" ht="14.1" customHeight="1">
      <c r="A40" s="16"/>
      <c r="B40" s="16"/>
      <c r="C40" s="16"/>
      <c r="D40" s="32"/>
      <c r="E40" s="34"/>
    </row>
    <row r="41" spans="1:5" ht="14.1" customHeight="1">
      <c r="A41" s="27" t="s">
        <v>22</v>
      </c>
      <c r="B41" s="28"/>
      <c r="C41" s="29"/>
      <c r="D41" s="32"/>
      <c r="E41" s="34"/>
    </row>
    <row r="42" spans="1:5" ht="14.1" customHeight="1">
      <c r="A42" s="16"/>
      <c r="B42" s="16"/>
      <c r="C42" s="17"/>
      <c r="D42" s="35" t="s">
        <v>26</v>
      </c>
      <c r="E42" s="35" t="s">
        <v>27</v>
      </c>
    </row>
    <row r="43" spans="1:5" ht="14.1" customHeight="1">
      <c r="A43" s="24" t="s">
        <v>23</v>
      </c>
      <c r="B43" s="25"/>
      <c r="C43" s="25"/>
      <c r="D43" s="36"/>
      <c r="E43" s="36"/>
    </row>
    <row r="44" spans="1:5" ht="14.1" customHeight="1">
      <c r="A44" s="12" t="e">
        <f>A40/A42</f>
        <v>#DIV/0!</v>
      </c>
      <c r="B44" s="12" t="e">
        <f t="shared" ref="B44:C44" si="4">B40/B42</f>
        <v>#DIV/0!</v>
      </c>
      <c r="C44" s="13" t="e">
        <f t="shared" si="4"/>
        <v>#DIV/0!</v>
      </c>
      <c r="D44" s="36"/>
      <c r="E44" s="36"/>
    </row>
    <row r="45" spans="1:5" ht="14.1" customHeight="1">
      <c r="A45" s="30"/>
      <c r="B45" s="30"/>
      <c r="C45" s="30"/>
      <c r="D45" s="36"/>
      <c r="E45" s="36"/>
    </row>
    <row r="46" spans="1:5" ht="12.75" customHeight="1">
      <c r="D46" s="36"/>
      <c r="E46" s="36"/>
    </row>
    <row r="47" spans="1:5">
      <c r="D47" s="36"/>
      <c r="E47" s="36"/>
    </row>
    <row r="48" spans="1:5">
      <c r="D48" s="36"/>
      <c r="E48" s="36"/>
    </row>
    <row r="49" spans="4:5">
      <c r="D49" s="36"/>
      <c r="E49" s="36"/>
    </row>
  </sheetData>
  <sheetProtection sheet="1" objects="1" scenarios="1" selectLockedCells="1"/>
  <mergeCells count="50">
    <mergeCell ref="A2:C2"/>
    <mergeCell ref="A3:C3"/>
    <mergeCell ref="D3:D6"/>
    <mergeCell ref="E3:E6"/>
    <mergeCell ref="A5:C5"/>
    <mergeCell ref="A7:C7"/>
    <mergeCell ref="D7:E7"/>
    <mergeCell ref="A8:C8"/>
    <mergeCell ref="D8:D11"/>
    <mergeCell ref="E8:E11"/>
    <mergeCell ref="A10:C10"/>
    <mergeCell ref="A12:C12"/>
    <mergeCell ref="D12:E12"/>
    <mergeCell ref="A13:C13"/>
    <mergeCell ref="D13:D16"/>
    <mergeCell ref="E13:E16"/>
    <mergeCell ref="A15:C15"/>
    <mergeCell ref="A17:C17"/>
    <mergeCell ref="D17:E17"/>
    <mergeCell ref="A18:C18"/>
    <mergeCell ref="D18:D21"/>
    <mergeCell ref="E18:E21"/>
    <mergeCell ref="A20:C20"/>
    <mergeCell ref="A22:C22"/>
    <mergeCell ref="D22:E22"/>
    <mergeCell ref="A23:C23"/>
    <mergeCell ref="D23:D26"/>
    <mergeCell ref="E23:E26"/>
    <mergeCell ref="A25:C25"/>
    <mergeCell ref="A27:C27"/>
    <mergeCell ref="D27:E27"/>
    <mergeCell ref="A28:C28"/>
    <mergeCell ref="D28:D31"/>
    <mergeCell ref="E28:E31"/>
    <mergeCell ref="A30:C30"/>
    <mergeCell ref="A32:C32"/>
    <mergeCell ref="A33:C33"/>
    <mergeCell ref="D33:D36"/>
    <mergeCell ref="E33:E36"/>
    <mergeCell ref="A35:C35"/>
    <mergeCell ref="A45:C45"/>
    <mergeCell ref="D38:D41"/>
    <mergeCell ref="E38:E41"/>
    <mergeCell ref="D42:D49"/>
    <mergeCell ref="E42:E49"/>
    <mergeCell ref="A37:C37"/>
    <mergeCell ref="A38:C38"/>
    <mergeCell ref="A39:C39"/>
    <mergeCell ref="A41:C41"/>
    <mergeCell ref="A43:C4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Enhanced Mobility of Seniors and Individuals with Disabilities</dc:title>
  <dc:subject>Section 5310</dc:subject>
  <dc:creator>Edward</dc:creator>
  <cp:lastModifiedBy>Ikein, Asangwua</cp:lastModifiedBy>
  <cp:lastPrinted>2021-02-12T16:50:53Z</cp:lastPrinted>
  <dcterms:created xsi:type="dcterms:W3CDTF">2021-02-12T10:20:13Z</dcterms:created>
  <dcterms:modified xsi:type="dcterms:W3CDTF">2025-01-06T18:40:34Z</dcterms:modified>
</cp:coreProperties>
</file>